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23248174b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959ffbe31e9348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&quot; €&quot;"/>
    <x:numFmt numFmtId="201" formatCode="dd mmm yyyy"/>
    <x:numFmt numFmtId="202" formatCode="#,##0.00"/>
  </x:numFmts>
  <x:fonts count="6">
    <x:font>
      <x:sz val="11"/>
      <x:name val="Carlito"/>
    </x:font>
    <x:font>
      <x:sz val="11"/>
      <x:color rgb="FF0D1526"/>
      <x:name val="Arial"/>
    </x:font>
    <x:font>
      <x:b/>
      <x:sz val="17"/>
      <x:color rgb="FF0A1530"/>
      <x:name val="Arial"/>
    </x:font>
    <x:font>
      <x:sz val="11"/>
      <x:color rgb="FF4F5B75"/>
      <x:name val="Arial"/>
    </x:font>
    <x:font>
      <x:b/>
      <x:sz val="11"/>
      <x:color rgb="FFFFFFFF"/>
      <x:name val="Arial"/>
    </x:font>
    <x:font>
      <x:b/>
      <x:sz val="11"/>
      <x:color rgb="FF4F5B7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A1530"/>
      </x:patternFill>
    </x:fill>
    <x:fill>
      <x:patternFill patternType="solid">
        <x:fgColor rgb="FFFFFCF4"/>
      </x:patternFill>
    </x:fill>
    <x:fill>
      <x:patternFill patternType="solid">
        <x:fgColor rgb="FFEDF3F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1" fontId="1" fillId="0" borderId="0" xfId="0" applyNumberFormat="1" applyFont="1" applyFill="1" applyBorder="1"/>
    <x:xf numFmtId="200" fontId="1" fillId="4" borderId="0" xfId="0" applyNumberFormat="1" applyFont="1" applyFill="1" applyBorder="1"/>
    <x:xf numFmtId="0" fontId="1" fillId="4" borderId="0" xfId="0" applyNumberFormat="1" applyFont="1" applyFill="1" applyBorder="1"/>
    <x:xf numFmtId="202" fontId="1" fillId="0" borderId="0" xfId="0" applyNumberFormat="1" applyFont="1" applyFill="1" applyBorder="1"/>
    <x:xf numFmtId="0" fontId="5" fillId="0" borderId="0" xfId="0" applyNumberFormat="1" applyFont="1" applyFill="1" applyBorder="1"/>
    <x:xf numFmtId="202" fontId="2" fillId="0" borderId="0" xfId="0" applyNumberFormat="1" applyFont="1" applyFill="1" applyBorder="1"/>
  </x:cellXfs>
  <x:cellStyles count="1">
    <x:cellStyle name="Normal" xfId="0"/>
  </x:cellStyles>
  <x:dxfs count="2">
    <x:dxf>
      <x:font>
        <x:color rgb="FFA62326"/>
      </x:font>
      <x:fill>
        <x:patternFill patternType="solid">
          <x:bgColor rgb="FFFDEBEC"/>
        </x:patternFill>
      </x:fill>
    </x:dxf>
    <x:dxf>
      <x:font>
        <x:color rgb="FF8F5500"/>
      </x:font>
      <x:fill>
        <x:patternFill patternType="solid">
          <x:bgColor rgb="FFFF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aafc0b1c446b8" /><Relationship Type="http://schemas.openxmlformats.org/officeDocument/2006/relationships/theme" Target="/xl/theme/theme1.xml" Id="R7c812b72fcc7454f" /><Relationship Type="http://schemas.openxmlformats.org/officeDocument/2006/relationships/sharedStrings" Target="/xl/sharedStrings.xml" Id="R40af05e385e843b8" /><Relationship Type="http://schemas.openxmlformats.org/officeDocument/2006/relationships/worksheet" Target="/xl/worksheets/sheet1.xml" Id="R959ffbe31e93488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c759e7407d948f6" /></Relationships>
</file>

<file path=xl/drawings/drawing1.xml><?xml version="1.0" encoding="utf-8"?>
<xdr:wsDr xmlns:xdr="http://schemas.openxmlformats.org/drawingml/2006/spreadsheetDrawing">
  <xdr:oneCellAnchor>
    <xdr:from>
      <xdr:col>10</xdr:col>
      <xdr:colOff>0</xdr:colOff>
      <xdr:row>1</xdr:row>
      <xdr:rowOff>0</xdr:rowOff>
    </xdr:from>
    <xdr:ext cx="1238250" cy="257175"/>
    <xdr:pic>
      <xdr:nvPicPr>
        <xdr:cNvPr id="1" name="9d98b0f0-864a-4adc-bd5a-03b144d96a3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c759e7407d948f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cordsRegistro" displayName="RecordsRegistro" ref="A9:L19" headerRowCount="1" totalsRowCount="0" totalsRowShown="0">
  <x:tableColumns count="12">
    <x:tableColumn id="1" name="Referencia"/>
    <x:tableColumn id="2" name="Cliente"/>
    <x:tableColumn id="3" name="Concepto"/>
    <x:tableColumn id="4" name="Fase"/>
    <x:tableColumn id="5" name="Importe total (€)"/>
    <x:tableColumn id="6" name="Cobrado (€)"/>
    <x:tableColumn id="7" name="Pendiente (€)"/>
    <x:tableColumn id="8" name="Vencimiento cobro"/>
    <x:tableColumn id="9" name="Estado de cobro"/>
    <x:tableColumn id="10" name="Próxima acción"/>
    <x:tableColumn id="11" name="Fecha seguimiento"/>
    <x:tableColumn id="12" name="Responsab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227f4f82880406e" /><Relationship Type="http://schemas.openxmlformats.org/officeDocument/2006/relationships/table" Target="/xl/tables/table1.xml" Id="R75c496ba638e4bc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8" hidden="0" customWidth="1"/>
    <x:col min="2" max="2" width="22" hidden="0" customWidth="1"/>
    <x:col min="3" max="3" width="3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30" hidden="0" customWidth="1"/>
    <x:col min="10" max="10" width="22" hidden="0" customWidth="1"/>
    <x:col min="11" max="11" width="30" hidden="0" customWidth="1"/>
    <x:col min="12" max="12" width="30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2" t="str">
        <x:v>Clientes, presupuestos y cobros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3" t="str">
        <x:v>Station · Your work on rails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4" customHeight="1">
      <x:c r="A5" s="14" t="str">
        <x:v>Operaciones</x:v>
      </x:c>
      <x:c r="B5" s="14"/>
      <x:c r="C5" s="14" t="str">
        <x:v>Por seguir</x:v>
      </x:c>
      <x:c r="D5" s="14"/>
      <x:c r="E5" s="14"/>
      <x:c r="F5" s="14" t="str">
        <x:v>Pendiente (€)</x:v>
      </x:c>
      <x:c r="G5" s="14"/>
      <x:c r="H5" s="14" t="str">
        <x:v>Vencido (€)</x:v>
      </x:c>
      <x:c r="I5" s="1"/>
      <x:c r="J5" s="1"/>
      <x:c r="K5" s="1"/>
      <x:c r="L5" s="1"/>
    </x:row>
    <x:row r="6" ht="24" customHeight="1">
      <x:c r="A6" s="2" t="n">
        <x:f>COUNTA(B10:B19)</x:f>
        <x:v>3</x:v>
      </x:c>
      <x:c r="B6" s="2"/>
      <x:c r="C6" s="2" t="n">
        <x:f>COUNTIFS(D10:D19,"Enviado")</x:f>
        <x:v>1</x:v>
      </x:c>
      <x:c r="D6" s="2"/>
      <x:c r="E6" s="2"/>
      <x:c r="F6" s="15" t="n">
        <x:f>SUM(G10:G19)</x:f>
        <x:v>450</x:v>
      </x:c>
      <x:c r="G6" s="2"/>
      <x:c r="H6" s="15" t="n">
        <x:f>SUMIFS(G10:G19,I10:I19,"Vencido")</x:f>
        <x:v>450</x:v>
      </x:c>
      <x:c r="I6" s="1"/>
      <x:c r="J6" s="1" t="str">
        <x:v>Fecha de revisión</x:v>
      </x:c>
      <x:c r="K6" s="1"/>
      <x:c r="L6" s="10" t="d">
        <x:v>2026-10-25T00:00:00.000Z</x:v>
      </x:c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4" customHeight="1">
      <x:c r="A8" s="3" t="str">
        <x:v>MUESTRA · Datos ficticios. Fecha fija: 25 oct 2026. Diez filas para probar las fórmulas.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38" customHeight="1">
      <x:c r="A9" s="6" t="str">
        <x:v>Referencia</x:v>
      </x:c>
      <x:c r="B9" s="6" t="str">
        <x:v>Cliente</x:v>
      </x:c>
      <x:c r="C9" s="6" t="str">
        <x:v>Concepto</x:v>
      </x:c>
      <x:c r="D9" s="6" t="str">
        <x:v>Fase</x:v>
      </x:c>
      <x:c r="E9" s="6" t="str">
        <x:v>Importe total (€)</x:v>
      </x:c>
      <x:c r="F9" s="6" t="str">
        <x:v>Cobrado (€)</x:v>
      </x:c>
      <x:c r="G9" s="6" t="str">
        <x:v>Pendiente (€)</x:v>
      </x:c>
      <x:c r="H9" s="6" t="str">
        <x:v>Vencimiento cobro</x:v>
      </x:c>
      <x:c r="I9" s="6" t="str">
        <x:v>Estado de cobro</x:v>
      </x:c>
      <x:c r="J9" s="6" t="str">
        <x:v>Próxima acción</x:v>
      </x:c>
      <x:c r="K9" s="6" t="str">
        <x:v>Fecha seguimiento</x:v>
      </x:c>
      <x:c r="L9" s="6" t="str">
        <x:v>Responsable</x:v>
      </x:c>
    </x:row>
    <x:row r="10" ht="27" customHeight="1">
      <x:c r="A10" s="7" t="str">
        <x:v>V-001</x:v>
      </x:c>
      <x:c r="B10" s="7" t="str">
        <x:v>Estudio Norte</x:v>
      </x:c>
      <x:c r="C10" s="7" t="str">
        <x:v>Web corporativa</x:v>
      </x:c>
      <x:c r="D10" s="7" t="str">
        <x:v>Enviado</x:v>
      </x:c>
      <x:c r="E10" s="8" t="n">
        <x:v>1200</x:v>
      </x:c>
      <x:c r="F10" s="8" t="n">
        <x:v>0</x:v>
      </x:c>
      <x:c r="G10" s="11" t="n">
        <x:f>IF(B10="","",IF(OR(NOT(ISNUMBER(E10)),AND(F10&lt;&gt;"",NOT(ISNUMBER(F10)))),"",IF(OR(D10="Aceptado",D10="Facturado"),MAX(0,E10-F10),0)))</x:f>
        <x:v>0</x:v>
      </x:c>
      <x:c r="H10" s="9"/>
      <x:c r="I10" s="12" t="str">
        <x:f>IF(B10="","",IF(OR(NOT(ISNUMBER(E10)),AND(F10&lt;&gt;"",NOT(ISNUMBER(F10))),E10&lt;0,F10&lt;0,F10&gt;E10),"Revisar importes",IF(D10="Perdido","Perdido",IF(OR(D10="Aceptado",D10="Facturado"),IF(G10=0,"Cobrado",IF(H10="","Falta vencimiento",IF(H10&lt;$L$6,"Vencido","Pendiente"))),"Sin aceptar"))))</x:f>
        <x:v>Sin aceptar</x:v>
      </x:c>
      <x:c r="J10" s="7" t="str">
        <x:v>Confirmar presupuesto</x:v>
      </x:c>
      <x:c r="K10" s="9" t="d">
        <x:v>2026-10-26T00:00:00.000Z</x:v>
      </x:c>
      <x:c r="L10" s="7" t="str">
        <x:v>Alex</x:v>
      </x:c>
    </x:row>
    <x:row r="11" ht="27" customHeight="1">
      <x:c r="A11" s="7" t="str">
        <x:v>V-002</x:v>
      </x:c>
      <x:c r="B11" s="7" t="str">
        <x:v>Taller Central</x:v>
      </x:c>
      <x:c r="C11" s="7" t="str">
        <x:v>Mantenimiento</x:v>
      </x:c>
      <x:c r="D11" s="7" t="str">
        <x:v>Facturado</x:v>
      </x:c>
      <x:c r="E11" s="8" t="n">
        <x:v>900</x:v>
      </x:c>
      <x:c r="F11" s="8" t="n">
        <x:v>450</x:v>
      </x:c>
      <x:c r="G11" s="11" t="n">
        <x:f>IF(B11="","",IF(OR(NOT(ISNUMBER(E11)),AND(F11&lt;&gt;"",NOT(ISNUMBER(F11)))),"",IF(OR(D11="Aceptado",D11="Facturado"),MAX(0,E11-F11),0)))</x:f>
        <x:v>450</x:v>
      </x:c>
      <x:c r="H11" s="9" t="d">
        <x:v>2026-10-23T00:00:00.000Z</x:v>
      </x:c>
      <x:c r="I11" s="12" t="str">
        <x:f>IF(B11="","",IF(OR(NOT(ISNUMBER(E11)),AND(F11&lt;&gt;"",NOT(ISNUMBER(F11))),E11&lt;0,F11&lt;0,F11&gt;E11),"Revisar importes",IF(D11="Perdido","Perdido",IF(OR(D11="Aceptado",D11="Facturado"),IF(G11=0,"Cobrado",IF(H11="","Falta vencimiento",IF(H11&lt;$L$6,"Vencido","Pendiente"))),"Sin aceptar"))))</x:f>
        <x:v>Vencido</x:v>
      </x:c>
      <x:c r="J11" s="7" t="str">
        <x:v>Recordar pago</x:v>
      </x:c>
      <x:c r="K11" s="9" t="d">
        <x:v>2026-10-25T00:00:00.000Z</x:v>
      </x:c>
      <x:c r="L11" s="7" t="str">
        <x:v>Sam</x:v>
      </x:c>
    </x:row>
    <x:row r="12" ht="27" customHeight="1">
      <x:c r="A12" s="7" t="str">
        <x:v>V-003</x:v>
      </x:c>
      <x:c r="B12" s="7" t="str">
        <x:v>Comercio Sur</x:v>
      </x:c>
      <x:c r="C12" s="7" t="str">
        <x:v>Instalación</x:v>
      </x:c>
      <x:c r="D12" s="7" t="str">
        <x:v>Facturado</x:v>
      </x:c>
      <x:c r="E12" s="8" t="n">
        <x:v>600</x:v>
      </x:c>
      <x:c r="F12" s="8" t="n">
        <x:v>600</x:v>
      </x:c>
      <x:c r="G12" s="11" t="n">
        <x:f>IF(B12="","",IF(OR(NOT(ISNUMBER(E12)),AND(F12&lt;&gt;"",NOT(ISNUMBER(F12)))),"",IF(OR(D12="Aceptado",D12="Facturado"),MAX(0,E12-F12),0)))</x:f>
        <x:v>0</x:v>
      </x:c>
      <x:c r="H12" s="9" t="d">
        <x:v>2026-10-21T00:00:00.000Z</x:v>
      </x:c>
      <x:c r="I12" s="12" t="str">
        <x:f>IF(B12="","",IF(OR(NOT(ISNUMBER(E12)),AND(F12&lt;&gt;"",NOT(ISNUMBER(F12))),E12&lt;0,F12&lt;0,F12&gt;E12),"Revisar importes",IF(D12="Perdido","Perdido",IF(OR(D12="Aceptado",D12="Facturado"),IF(G12=0,"Cobrado",IF(H12="","Falta vencimiento",IF(H12&lt;$L$6,"Vencido","Pendiente"))),"Sin aceptar"))))</x:f>
        <x:v>Cobrado</x:v>
      </x:c>
      <x:c r="J12" s="7" t="str">
        <x:v>Archivar</x:v>
      </x:c>
      <x:c r="K12" s="9"/>
      <x:c r="L12" s="7" t="str">
        <x:v>Andrea</x:v>
      </x:c>
    </x:row>
    <x:row r="13" ht="27" customHeight="1">
      <x:c r="A13" s="7"/>
      <x:c r="B13" s="7"/>
      <x:c r="C13" s="7"/>
      <x:c r="D13" s="7"/>
      <x:c r="E13" s="8"/>
      <x:c r="F13" s="8"/>
      <x:c r="G13" s="11" t="str">
        <x:f>IF(B13="","",IF(OR(NOT(ISNUMBER(E13)),AND(F13&lt;&gt;"",NOT(ISNUMBER(F13)))),"",IF(OR(D13="Aceptado",D13="Facturado"),MAX(0,E13-F13),0)))</x:f>
      </x:c>
      <x:c r="H13" s="9"/>
      <x:c r="I13" s="12" t="str">
        <x:f>IF(B13="","",IF(OR(NOT(ISNUMBER(E13)),AND(F13&lt;&gt;"",NOT(ISNUMBER(F13))),E13&lt;0,F13&lt;0,F13&gt;E13),"Revisar importes",IF(D13="Perdido","Perdido",IF(OR(D13="Aceptado",D13="Facturado"),IF(G13=0,"Cobrado",IF(H13="","Falta vencimiento",IF(H13&lt;$L$6,"Vencido","Pendiente"))),"Sin aceptar"))))</x:f>
      </x:c>
      <x:c r="J13" s="7"/>
      <x:c r="K13" s="9"/>
      <x:c r="L13" s="7"/>
    </x:row>
    <x:row r="14" ht="27" customHeight="1">
      <x:c r="A14" s="7"/>
      <x:c r="B14" s="7"/>
      <x:c r="C14" s="7"/>
      <x:c r="D14" s="7"/>
      <x:c r="E14" s="8"/>
      <x:c r="F14" s="8"/>
      <x:c r="G14" s="11" t="str">
        <x:f>IF(B14="","",IF(OR(NOT(ISNUMBER(E14)),AND(F14&lt;&gt;"",NOT(ISNUMBER(F14)))),"",IF(OR(D14="Aceptado",D14="Facturado"),MAX(0,E14-F14),0)))</x:f>
      </x:c>
      <x:c r="H14" s="9"/>
      <x:c r="I14" s="12" t="str">
        <x:f>IF(B14="","",IF(OR(NOT(ISNUMBER(E14)),AND(F14&lt;&gt;"",NOT(ISNUMBER(F14))),E14&lt;0,F14&lt;0,F14&gt;E14),"Revisar importes",IF(D14="Perdido","Perdido",IF(OR(D14="Aceptado",D14="Facturado"),IF(G14=0,"Cobrado",IF(H14="","Falta vencimiento",IF(H14&lt;$L$6,"Vencido","Pendiente"))),"Sin aceptar"))))</x:f>
      </x:c>
      <x:c r="J14" s="7"/>
      <x:c r="K14" s="9"/>
      <x:c r="L14" s="7"/>
    </x:row>
    <x:row r="15" ht="27" customHeight="1">
      <x:c r="A15" s="7"/>
      <x:c r="B15" s="7"/>
      <x:c r="C15" s="7"/>
      <x:c r="D15" s="7"/>
      <x:c r="E15" s="8"/>
      <x:c r="F15" s="8"/>
      <x:c r="G15" s="11" t="str">
        <x:f>IF(B15="","",IF(OR(NOT(ISNUMBER(E15)),AND(F15&lt;&gt;"",NOT(ISNUMBER(F15)))),"",IF(OR(D15="Aceptado",D15="Facturado"),MAX(0,E15-F15),0)))</x:f>
      </x:c>
      <x:c r="H15" s="9"/>
      <x:c r="I15" s="12" t="str">
        <x:f>IF(B15="","",IF(OR(NOT(ISNUMBER(E15)),AND(F15&lt;&gt;"",NOT(ISNUMBER(F15))),E15&lt;0,F15&lt;0,F15&gt;E15),"Revisar importes",IF(D15="Perdido","Perdido",IF(OR(D15="Aceptado",D15="Facturado"),IF(G15=0,"Cobrado",IF(H15="","Falta vencimiento",IF(H15&lt;$L$6,"Vencido","Pendiente"))),"Sin aceptar"))))</x:f>
      </x:c>
      <x:c r="J15" s="7"/>
      <x:c r="K15" s="9"/>
      <x:c r="L15" s="7"/>
    </x:row>
    <x:row r="16" ht="27" customHeight="1">
      <x:c r="A16" s="7"/>
      <x:c r="B16" s="7"/>
      <x:c r="C16" s="7"/>
      <x:c r="D16" s="7"/>
      <x:c r="E16" s="8"/>
      <x:c r="F16" s="8"/>
      <x:c r="G16" s="11" t="str">
        <x:f>IF(B16="","",IF(OR(NOT(ISNUMBER(E16)),AND(F16&lt;&gt;"",NOT(ISNUMBER(F16)))),"",IF(OR(D16="Aceptado",D16="Facturado"),MAX(0,E16-F16),0)))</x:f>
      </x:c>
      <x:c r="H16" s="9"/>
      <x:c r="I16" s="12" t="str">
        <x:f>IF(B16="","",IF(OR(NOT(ISNUMBER(E16)),AND(F16&lt;&gt;"",NOT(ISNUMBER(F16))),E16&lt;0,F16&lt;0,F16&gt;E16),"Revisar importes",IF(D16="Perdido","Perdido",IF(OR(D16="Aceptado",D16="Facturado"),IF(G16=0,"Cobrado",IF(H16="","Falta vencimiento",IF(H16&lt;$L$6,"Vencido","Pendiente"))),"Sin aceptar"))))</x:f>
      </x:c>
      <x:c r="J16" s="7"/>
      <x:c r="K16" s="9"/>
      <x:c r="L16" s="7"/>
    </x:row>
    <x:row r="17" ht="27" customHeight="1">
      <x:c r="A17" s="7"/>
      <x:c r="B17" s="7"/>
      <x:c r="C17" s="7"/>
      <x:c r="D17" s="7"/>
      <x:c r="E17" s="8"/>
      <x:c r="F17" s="8"/>
      <x:c r="G17" s="11" t="str">
        <x:f>IF(B17="","",IF(OR(NOT(ISNUMBER(E17)),AND(F17&lt;&gt;"",NOT(ISNUMBER(F17)))),"",IF(OR(D17="Aceptado",D17="Facturado"),MAX(0,E17-F17),0)))</x:f>
      </x:c>
      <x:c r="H17" s="9"/>
      <x:c r="I17" s="12" t="str">
        <x:f>IF(B17="","",IF(OR(NOT(ISNUMBER(E17)),AND(F17&lt;&gt;"",NOT(ISNUMBER(F17))),E17&lt;0,F17&lt;0,F17&gt;E17),"Revisar importes",IF(D17="Perdido","Perdido",IF(OR(D17="Aceptado",D17="Facturado"),IF(G17=0,"Cobrado",IF(H17="","Falta vencimiento",IF(H17&lt;$L$6,"Vencido","Pendiente"))),"Sin aceptar"))))</x:f>
      </x:c>
      <x:c r="J17" s="7"/>
      <x:c r="K17" s="9"/>
      <x:c r="L17" s="7"/>
    </x:row>
    <x:row r="18" ht="27" customHeight="1">
      <x:c r="A18" s="7"/>
      <x:c r="B18" s="7"/>
      <x:c r="C18" s="7"/>
      <x:c r="D18" s="7"/>
      <x:c r="E18" s="8"/>
      <x:c r="F18" s="8"/>
      <x:c r="G18" s="11" t="str">
        <x:f>IF(B18="","",IF(OR(NOT(ISNUMBER(E18)),AND(F18&lt;&gt;"",NOT(ISNUMBER(F18)))),"",IF(OR(D18="Aceptado",D18="Facturado"),MAX(0,E18-F18),0)))</x:f>
      </x:c>
      <x:c r="H18" s="9"/>
      <x:c r="I18" s="12" t="str">
        <x:f>IF(B18="","",IF(OR(NOT(ISNUMBER(E18)),AND(F18&lt;&gt;"",NOT(ISNUMBER(F18))),E18&lt;0,F18&lt;0,F18&gt;E18),"Revisar importes",IF(D18="Perdido","Perdido",IF(OR(D18="Aceptado",D18="Facturado"),IF(G18=0,"Cobrado",IF(H18="","Falta vencimiento",IF(H18&lt;$L$6,"Vencido","Pendiente"))),"Sin aceptar"))))</x:f>
      </x:c>
      <x:c r="J18" s="7"/>
      <x:c r="K18" s="9"/>
      <x:c r="L18" s="7"/>
    </x:row>
    <x:row r="19" ht="27" customHeight="1">
      <x:c r="A19" s="7"/>
      <x:c r="B19" s="7"/>
      <x:c r="C19" s="7"/>
      <x:c r="D19" s="7"/>
      <x:c r="E19" s="8"/>
      <x:c r="F19" s="8"/>
      <x:c r="G19" s="11" t="str">
        <x:f>IF(B19="","",IF(OR(NOT(ISNUMBER(E19)),AND(F19&lt;&gt;"",NOT(ISNUMBER(F19)))),"",IF(OR(D19="Aceptado",D19="Facturado"),MAX(0,E19-F19),0)))</x:f>
      </x:c>
      <x:c r="H19" s="9"/>
      <x:c r="I19" s="12" t="str">
        <x:f>IF(B19="","",IF(OR(NOT(ISNUMBER(E19)),AND(F19&lt;&gt;"",NOT(ISNUMBER(F19))),E19&lt;0,F19&lt;0,F19&gt;E19),"Revisar importes",IF(D19="Perdido","Perdido",IF(OR(D19="Aceptado",D19="Facturado"),IF(G19=0,"Cobrado",IF(H19="","Falta vencimiento",IF(H19&lt;$L$6,"Vencido","Pendiente"))),"Sin aceptar"))))</x:f>
      </x:c>
      <x:c r="J19" s="7"/>
      <x:c r="K19" s="9"/>
      <x:c r="L19" s="7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24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24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24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24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24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24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24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24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24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24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24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24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24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24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24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 ht="24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 ht="24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 ht="24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 ht="24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 ht="24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 ht="24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 ht="24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 ht="24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24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24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24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24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24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24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24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24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24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24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24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24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  <x:row r="121" ht="24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</x:row>
    <x:row r="122" ht="24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</x:row>
    <x:row r="123" ht="24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</x:row>
    <x:row r="124" ht="24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</x:row>
    <x:row r="125" ht="24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</x:row>
    <x:row r="126" ht="24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</x:row>
    <x:row r="127" ht="24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</x:row>
    <x:row r="128" ht="24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</x:row>
    <x:row r="129" ht="24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</x:row>
    <x:row r="130" ht="24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</x:row>
    <x:row r="131" ht="24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</x:row>
    <x:row r="132" ht="24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</x:row>
    <x:row r="133" ht="24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</x:row>
    <x:row r="134" ht="24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</x:row>
    <x:row r="135" ht="24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</x:row>
    <x:row r="136" ht="24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</x:row>
    <x:row r="137" ht="24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</x:row>
    <x:row r="138" ht="24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</x:row>
    <x:row r="139" ht="24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</x:row>
    <x:row r="140" ht="24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</x:row>
    <x:row r="141" ht="24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</x:row>
    <x:row r="142" ht="24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</x:row>
    <x:row r="143" ht="24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</x:row>
    <x:row r="144" ht="24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</x:row>
    <x:row r="145" ht="24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</x:row>
    <x:row r="146" ht="24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</x:row>
    <x:row r="147" ht="24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</x:row>
    <x:row r="148" ht="24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</x:row>
    <x:row r="149" ht="24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</x:row>
    <x:row r="150" ht="24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</x:row>
    <x:row r="151" ht="24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</x:row>
    <x:row r="152" ht="24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</x:row>
    <x:row r="153" ht="24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</x:row>
    <x:row r="154" ht="24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</x:row>
    <x:row r="155" ht="24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</x:row>
    <x:row r="156" ht="24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</x:row>
    <x:row r="157" ht="24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</x:row>
    <x:row r="158" ht="24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</x:row>
    <x:row r="159" ht="24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</x:row>
    <x:row r="160" ht="24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</x:row>
    <x:row r="161" ht="24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</x:row>
    <x:row r="162" ht="24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</x:row>
    <x:row r="163" ht="24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</x:row>
    <x:row r="164" ht="24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</x:row>
    <x:row r="165" ht="24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</x:row>
    <x:row r="166" ht="24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</x:row>
    <x:row r="167" ht="24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</x:row>
    <x:row r="168" ht="24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</x:row>
    <x:row r="169" ht="24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</x:row>
    <x:row r="170" ht="24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</x:row>
    <x:row r="171" ht="24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</x:row>
    <x:row r="172" ht="24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</x:row>
    <x:row r="173" ht="24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</x:row>
    <x:row r="174" ht="24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</x:row>
    <x:row r="175" ht="24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</x:row>
    <x:row r="176" ht="24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</x:row>
    <x:row r="177" ht="24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</x:row>
    <x:row r="178" ht="24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</x:row>
    <x:row r="179" ht="24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</x:row>
    <x:row r="180" ht="24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</x:row>
    <x:row r="181" ht="24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</x:row>
    <x:row r="182" ht="24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</x:row>
    <x:row r="183" ht="24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</x:row>
    <x:row r="184" ht="24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</x:row>
    <x:row r="185" ht="24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</x:row>
    <x:row r="186" ht="24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</x:row>
    <x:row r="187" ht="24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</x:row>
    <x:row r="188" ht="24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</x:row>
    <x:row r="189" ht="24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</x:row>
    <x:row r="190" ht="24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</x:row>
    <x:row r="191" ht="24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</x:row>
    <x:row r="192" ht="24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</x:row>
    <x:row r="193" ht="24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</x:row>
    <x:row r="194" ht="24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</x:row>
    <x:row r="195" ht="24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</x:row>
    <x:row r="196" ht="24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</x:row>
    <x:row r="197" ht="24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</x:row>
    <x:row r="198" ht="24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</x:row>
    <x:row r="199" ht="24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</x:row>
    <x:row r="200" ht="24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</x:row>
    <x:row r="201" ht="24" customHeight="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</x:row>
    <x:row r="202" ht="24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</x:row>
    <x:row r="203" ht="24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</x:row>
    <x:row r="204" ht="24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</x:row>
    <x:row r="205" ht="24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</x:row>
    <x:row r="206" ht="24" customHeight="1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</x:row>
    <x:row r="207" ht="24" customHeight="1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</x:row>
    <x:row r="208" ht="24" customHeight="1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</x:row>
    <x:row r="209" ht="24" customHeight="1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</x:row>
    <x:row r="210" ht="24" customHeight="1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</x:row>
    <x:row r="211" ht="24" customHeight="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</x:row>
    <x:row r="212" ht="24" customHeight="1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</x:row>
    <x:row r="213" ht="24" customHeight="1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</x:row>
    <x:row r="214" ht="24" customHeight="1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</x:row>
    <x:row r="215" ht="24" customHeight="1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</x:row>
  </x:sheetData>
  <x:conditionalFormatting sqref="I10:I19">
    <x:cfRule type="containsText" dxfId="0" priority="1" operator="containsText" text="Vencido"/>
    <x:cfRule type="containsText" dxfId="1" priority="2" operator="containsText" text="Revisar importes"/>
  </x:conditionalFormatting>
  <x:dataValidations count="3">
    <x:dataValidation type="date" errorStyle="stop" operator="between" showErrorMessage="1" errorTitle="Fecha no válida" error="Introduce una fecha reconocida por Excel." sqref="H10:H19">
      <x:formula1>DATE(1900,1,1)</x:formula1>
      <x:formula2>DATE(9999,12,31)</x:formula2>
    </x:dataValidation>
    <x:dataValidation type="date" errorStyle="stop" operator="between" showErrorMessage="1" errorTitle="Fecha no válida" error="Introduce una fecha reconocida por Excel." sqref="K10:K19">
      <x:formula1>DATE(1900,1,1)</x:formula1>
      <x:formula2>DATE(9999,12,31)</x:formula2>
    </x:dataValidation>
    <x:dataValidation type="list" sqref="D10:D19">
      <x:formula1>"Preparación,Enviado,Aceptado,Facturado,Perdido"</x:formula1>
    </x:dataValidation>
  </x:dataValidations>
  <x:pageMargins left="0.7" right="0.7" top="0.75" bottom="0.75" header="0.3" footer="0.3"/>
  <x:drawing xmlns:r="http://schemas.openxmlformats.org/officeDocument/2006/relationships" r:id="R3227f4f82880406e"/>
  <x:tableParts count="1">
    <x:tablePart xmlns:r="http://schemas.openxmlformats.org/officeDocument/2006/relationships" r:id="R75c496ba638e4bcb"/>
  </x:tableParts>
</x:worksheet>
</file>